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ter_000\Dropbox\Documents\Professional and business\Excelevate\Training\Videos\14 - INDIRECT Formula\"/>
    </mc:Choice>
  </mc:AlternateContent>
  <bookViews>
    <workbookView xWindow="0" yWindow="0" windowWidth="24510" windowHeight="9780"/>
  </bookViews>
  <sheets>
    <sheet name="Summary" sheetId="1" r:id="rId1"/>
    <sheet name="001 COPY" sheetId="8" r:id="rId2"/>
    <sheet name="001" sheetId="7" r:id="rId3"/>
    <sheet name="002" sheetId="3" r:id="rId4"/>
    <sheet name="003" sheetId="4" r:id="rId5"/>
    <sheet name="004" sheetId="5" r:id="rId6"/>
    <sheet name="005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8" l="1"/>
  <c r="D12" i="8"/>
  <c r="E12" i="8" s="1"/>
  <c r="C12" i="8"/>
  <c r="B12" i="8"/>
  <c r="G12" i="8" s="1"/>
  <c r="H12" i="8" s="1"/>
  <c r="G11" i="8"/>
  <c r="H11" i="8" s="1"/>
  <c r="F11" i="8"/>
  <c r="F13" i="8" s="1"/>
  <c r="C11" i="8"/>
  <c r="C13" i="8" s="1"/>
  <c r="B11" i="8"/>
  <c r="B13" i="8" s="1"/>
  <c r="F9" i="8"/>
  <c r="C9" i="8"/>
  <c r="B9" i="8"/>
  <c r="D9" i="8" s="1"/>
  <c r="E9" i="8" s="1"/>
  <c r="G8" i="8"/>
  <c r="H8" i="8" s="1"/>
  <c r="D8" i="8"/>
  <c r="E8" i="8" s="1"/>
  <c r="G7" i="8"/>
  <c r="H7" i="8" s="1"/>
  <c r="D7" i="8"/>
  <c r="E7" i="8" s="1"/>
  <c r="F5" i="8"/>
  <c r="C5" i="8"/>
  <c r="B5" i="8"/>
  <c r="D5" i="8" s="1"/>
  <c r="E5" i="8" s="1"/>
  <c r="H4" i="8"/>
  <c r="G4" i="8"/>
  <c r="D4" i="8"/>
  <c r="E4" i="8" s="1"/>
  <c r="H3" i="8"/>
  <c r="G3" i="8"/>
  <c r="D3" i="8"/>
  <c r="E3" i="8" s="1"/>
  <c r="D13" i="8" l="1"/>
  <c r="E13" i="8" s="1"/>
  <c r="G13" i="8"/>
  <c r="H13" i="8" s="1"/>
  <c r="G9" i="8"/>
  <c r="H9" i="8" s="1"/>
  <c r="D11" i="8"/>
  <c r="E11" i="8" s="1"/>
  <c r="G5" i="8"/>
  <c r="H5" i="8" s="1"/>
  <c r="F13" i="7" l="1"/>
  <c r="B13" i="7"/>
  <c r="D13" i="7" s="1"/>
  <c r="E13" i="7" s="1"/>
  <c r="F12" i="7"/>
  <c r="D12" i="7"/>
  <c r="E12" i="7" s="1"/>
  <c r="C12" i="7"/>
  <c r="B12" i="7"/>
  <c r="G12" i="7" s="1"/>
  <c r="H12" i="7" s="1"/>
  <c r="G11" i="7"/>
  <c r="H11" i="7" s="1"/>
  <c r="F11" i="7"/>
  <c r="C11" i="7"/>
  <c r="C13" i="7" s="1"/>
  <c r="B11" i="7"/>
  <c r="F9" i="7"/>
  <c r="C9" i="7"/>
  <c r="B9" i="7"/>
  <c r="D9" i="7" s="1"/>
  <c r="E9" i="7" s="1"/>
  <c r="G8" i="7"/>
  <c r="H8" i="7" s="1"/>
  <c r="D8" i="7"/>
  <c r="E8" i="7" s="1"/>
  <c r="G7" i="7"/>
  <c r="H7" i="7" s="1"/>
  <c r="D7" i="7"/>
  <c r="E7" i="7" s="1"/>
  <c r="F5" i="7"/>
  <c r="C5" i="7"/>
  <c r="B5" i="7"/>
  <c r="D5" i="7" s="1"/>
  <c r="E5" i="7" s="1"/>
  <c r="H4" i="7"/>
  <c r="G4" i="7"/>
  <c r="D4" i="7"/>
  <c r="E4" i="7" s="1"/>
  <c r="H3" i="7"/>
  <c r="G3" i="7"/>
  <c r="D3" i="7"/>
  <c r="E3" i="7" s="1"/>
  <c r="G9" i="7" l="1"/>
  <c r="H9" i="7" s="1"/>
  <c r="D11" i="7"/>
  <c r="E11" i="7" s="1"/>
  <c r="G5" i="7"/>
  <c r="H5" i="7" s="1"/>
  <c r="G13" i="7"/>
  <c r="H13" i="7" s="1"/>
  <c r="F12" i="6"/>
  <c r="C12" i="6"/>
  <c r="B12" i="6"/>
  <c r="G12" i="6" s="1"/>
  <c r="H12" i="6" s="1"/>
  <c r="F11" i="6"/>
  <c r="F13" i="6" s="1"/>
  <c r="C11" i="6"/>
  <c r="C13" i="6" s="1"/>
  <c r="B11" i="6"/>
  <c r="F9" i="6"/>
  <c r="C9" i="6"/>
  <c r="B9" i="6"/>
  <c r="D9" i="6" s="1"/>
  <c r="E9" i="6" s="1"/>
  <c r="G8" i="6"/>
  <c r="H8" i="6" s="1"/>
  <c r="D8" i="6"/>
  <c r="E8" i="6" s="1"/>
  <c r="G7" i="6"/>
  <c r="H7" i="6" s="1"/>
  <c r="D7" i="6"/>
  <c r="E7" i="6" s="1"/>
  <c r="G5" i="6"/>
  <c r="H5" i="6" s="1"/>
  <c r="F5" i="6"/>
  <c r="C5" i="6"/>
  <c r="B5" i="6"/>
  <c r="D5" i="6" s="1"/>
  <c r="E5" i="6" s="1"/>
  <c r="G4" i="6"/>
  <c r="H4" i="6" s="1"/>
  <c r="D4" i="6"/>
  <c r="E4" i="6" s="1"/>
  <c r="H3" i="6"/>
  <c r="G3" i="6"/>
  <c r="D3" i="6"/>
  <c r="E3" i="6" s="1"/>
  <c r="F12" i="5"/>
  <c r="D12" i="5"/>
  <c r="E12" i="5" s="1"/>
  <c r="C12" i="5"/>
  <c r="B12" i="5"/>
  <c r="G12" i="5" s="1"/>
  <c r="H12" i="5" s="1"/>
  <c r="G11" i="5"/>
  <c r="H11" i="5" s="1"/>
  <c r="F11" i="5"/>
  <c r="F13" i="5" s="1"/>
  <c r="C11" i="5"/>
  <c r="C13" i="5" s="1"/>
  <c r="B11" i="5"/>
  <c r="B13" i="5" s="1"/>
  <c r="F9" i="5"/>
  <c r="C9" i="5"/>
  <c r="B9" i="5"/>
  <c r="D9" i="5" s="1"/>
  <c r="E9" i="5" s="1"/>
  <c r="G8" i="5"/>
  <c r="H8" i="5" s="1"/>
  <c r="D8" i="5"/>
  <c r="E8" i="5" s="1"/>
  <c r="G7" i="5"/>
  <c r="H7" i="5" s="1"/>
  <c r="D7" i="5"/>
  <c r="E7" i="5" s="1"/>
  <c r="F5" i="5"/>
  <c r="C5" i="5"/>
  <c r="B5" i="5"/>
  <c r="G5" i="5" s="1"/>
  <c r="H5" i="5" s="1"/>
  <c r="H4" i="5"/>
  <c r="G4" i="5"/>
  <c r="D4" i="5"/>
  <c r="E4" i="5" s="1"/>
  <c r="G3" i="5"/>
  <c r="H3" i="5" s="1"/>
  <c r="D3" i="5"/>
  <c r="E3" i="5" s="1"/>
  <c r="F12" i="4"/>
  <c r="D12" i="4"/>
  <c r="E12" i="4" s="1"/>
  <c r="C12" i="4"/>
  <c r="B12" i="4"/>
  <c r="G12" i="4" s="1"/>
  <c r="H12" i="4" s="1"/>
  <c r="F11" i="4"/>
  <c r="F13" i="4" s="1"/>
  <c r="C11" i="4"/>
  <c r="C13" i="4" s="1"/>
  <c r="B11" i="4"/>
  <c r="F9" i="4"/>
  <c r="C9" i="4"/>
  <c r="B9" i="4"/>
  <c r="D9" i="4" s="1"/>
  <c r="E9" i="4" s="1"/>
  <c r="G8" i="4"/>
  <c r="H8" i="4" s="1"/>
  <c r="D8" i="4"/>
  <c r="E8" i="4" s="1"/>
  <c r="G7" i="4"/>
  <c r="H7" i="4" s="1"/>
  <c r="D7" i="4"/>
  <c r="E7" i="4" s="1"/>
  <c r="F5" i="4"/>
  <c r="C5" i="4"/>
  <c r="B5" i="4"/>
  <c r="D5" i="4" s="1"/>
  <c r="E5" i="4" s="1"/>
  <c r="G4" i="4"/>
  <c r="H4" i="4" s="1"/>
  <c r="D4" i="4"/>
  <c r="E4" i="4" s="1"/>
  <c r="H3" i="4"/>
  <c r="G3" i="4"/>
  <c r="E3" i="4"/>
  <c r="D3" i="4"/>
  <c r="F12" i="3"/>
  <c r="C12" i="3"/>
  <c r="B12" i="3"/>
  <c r="G12" i="3" s="1"/>
  <c r="H12" i="3" s="1"/>
  <c r="F11" i="3"/>
  <c r="F13" i="3" s="1"/>
  <c r="C11" i="3"/>
  <c r="C13" i="3" s="1"/>
  <c r="B11" i="3"/>
  <c r="F9" i="3"/>
  <c r="C9" i="3"/>
  <c r="B9" i="3"/>
  <c r="D9" i="3" s="1"/>
  <c r="E9" i="3" s="1"/>
  <c r="G8" i="3"/>
  <c r="H8" i="3" s="1"/>
  <c r="D8" i="3"/>
  <c r="E8" i="3" s="1"/>
  <c r="G7" i="3"/>
  <c r="H7" i="3" s="1"/>
  <c r="D7" i="3"/>
  <c r="E7" i="3" s="1"/>
  <c r="F5" i="3"/>
  <c r="C5" i="3"/>
  <c r="B5" i="3"/>
  <c r="D5" i="3" s="1"/>
  <c r="E5" i="3" s="1"/>
  <c r="H4" i="3"/>
  <c r="G4" i="3"/>
  <c r="E4" i="3"/>
  <c r="D4" i="3"/>
  <c r="H3" i="3"/>
  <c r="G3" i="3"/>
  <c r="D3" i="3"/>
  <c r="E3" i="3" s="1"/>
  <c r="C4" i="1"/>
  <c r="B4" i="1"/>
  <c r="B5" i="1"/>
  <c r="B13" i="6" l="1"/>
  <c r="D12" i="6"/>
  <c r="E12" i="6" s="1"/>
  <c r="G5" i="4"/>
  <c r="H5" i="4" s="1"/>
  <c r="B13" i="4"/>
  <c r="G13" i="4" s="1"/>
  <c r="H13" i="4" s="1"/>
  <c r="B13" i="3"/>
  <c r="D12" i="3"/>
  <c r="E12" i="3" s="1"/>
  <c r="G11" i="6"/>
  <c r="H11" i="6" s="1"/>
  <c r="D5" i="5"/>
  <c r="E5" i="5" s="1"/>
  <c r="G11" i="4"/>
  <c r="H11" i="4" s="1"/>
  <c r="G11" i="3"/>
  <c r="H11" i="3" s="1"/>
  <c r="G5" i="3"/>
  <c r="H5" i="3" s="1"/>
  <c r="D13" i="6"/>
  <c r="E13" i="6" s="1"/>
  <c r="G13" i="6"/>
  <c r="H13" i="6" s="1"/>
  <c r="G9" i="6"/>
  <c r="H9" i="6" s="1"/>
  <c r="D11" i="6"/>
  <c r="E11" i="6" s="1"/>
  <c r="D13" i="5"/>
  <c r="E13" i="5" s="1"/>
  <c r="G13" i="5"/>
  <c r="H13" i="5" s="1"/>
  <c r="G9" i="5"/>
  <c r="H9" i="5" s="1"/>
  <c r="D11" i="5"/>
  <c r="E11" i="5" s="1"/>
  <c r="D13" i="4"/>
  <c r="E13" i="4" s="1"/>
  <c r="G9" i="4"/>
  <c r="H9" i="4" s="1"/>
  <c r="D11" i="4"/>
  <c r="E11" i="4" s="1"/>
  <c r="D13" i="3"/>
  <c r="E13" i="3" s="1"/>
  <c r="G13" i="3"/>
  <c r="H13" i="3" s="1"/>
  <c r="G9" i="3"/>
  <c r="H9" i="3" s="1"/>
  <c r="D11" i="3"/>
  <c r="E11" i="3" s="1"/>
</calcChain>
</file>

<file path=xl/sharedStrings.xml><?xml version="1.0" encoding="utf-8"?>
<sst xmlns="http://schemas.openxmlformats.org/spreadsheetml/2006/main" count="124" uniqueCount="20">
  <si>
    <t>001</t>
  </si>
  <si>
    <t>Column:</t>
  </si>
  <si>
    <t>Row:</t>
  </si>
  <si>
    <t>CY</t>
  </si>
  <si>
    <t>PY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</si>
  <si>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 xml:space="preserve"> $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</si>
  <si>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 xml:space="preserve"> %</t>
    </r>
  </si>
  <si>
    <t>Budget</t>
  </si>
  <si>
    <t>Comp stores:</t>
  </si>
  <si>
    <t>Sales</t>
  </si>
  <si>
    <t>Traffic</t>
  </si>
  <si>
    <t>PPA</t>
  </si>
  <si>
    <t>Non-comp stores:</t>
  </si>
  <si>
    <t>All stores:</t>
  </si>
  <si>
    <t>B</t>
  </si>
  <si>
    <t>002</t>
  </si>
  <si>
    <t>003</t>
  </si>
  <si>
    <t>004</t>
  </si>
  <si>
    <t>005</t>
  </si>
  <si>
    <t>Label: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</si>
</sst>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_);_(&quot;$&quot;* \(#,##0.0\);_(&quot;$&quot;* &quot; - &quot;??_);_(@_)"/>
    <numFmt numFmtId="165" formatCode="0.0%;\(0.0%\)"/>
    <numFmt numFmtId="166" formatCode="_(* #,##0.0_);_(* \(#,##0.0\);_(* &quot; - &quot;??_);_(@_)"/>
    <numFmt numFmtId="167" formatCode="_(&quot;$&quot;* #,##0.00_);_(&quot;$&quot;* \(#,##0.00\);_(&quot;$&quot;* &quot; - &quot;??_);_(@_)"/>
    <numFmt numFmtId="168" formatCode="_(* #,##0_);_(* \(#,##0\);_(* &quot; - 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48"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DAEEF3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DAEEF3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DAEEF3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DAEEF3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DAEEF3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DAEEF3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57150</xdr:rowOff>
    </xdr:from>
    <xdr:to>
      <xdr:col>11</xdr:col>
      <xdr:colOff>8775</xdr:colOff>
      <xdr:row>28</xdr:row>
      <xdr:rowOff>152055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724150"/>
          <a:ext cx="6000000" cy="2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9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5" x14ac:dyDescent="0.25"/>
  <sheetData>
    <row r="2" spans="1:3" x14ac:dyDescent="0.25">
      <c r="A2" s="10" t="s">
        <v>1</v>
      </c>
      <c r="B2" s="11" t="s">
        <v>14</v>
      </c>
      <c r="C2" s="11" t="s">
        <v>14</v>
      </c>
    </row>
    <row r="3" spans="1:3" x14ac:dyDescent="0.25">
      <c r="A3" s="12" t="s">
        <v>2</v>
      </c>
      <c r="B3" s="11">
        <v>3</v>
      </c>
      <c r="C3" s="11">
        <v>4</v>
      </c>
    </row>
    <row r="4" spans="1:3" x14ac:dyDescent="0.25">
      <c r="A4" s="12" t="s">
        <v>19</v>
      </c>
      <c r="B4" s="11" t="str">
        <f ca="1">INDIRECT("'"&amp;$A5&amp;"'!A"&amp;B$3)</f>
        <v>Sales</v>
      </c>
      <c r="C4" s="11" t="str">
        <f ca="1">INDIRECT("'"&amp;$A5&amp;"'!A"&amp;C$3)</f>
        <v>Traffic</v>
      </c>
    </row>
    <row r="5" spans="1:3" x14ac:dyDescent="0.25">
      <c r="A5" s="1" t="s">
        <v>0</v>
      </c>
      <c r="B5" s="9">
        <f ca="1">INDIRECT("'"&amp;$A5&amp;"'!"&amp;B$2&amp;B$3)</f>
        <v>5678</v>
      </c>
      <c r="C5" s="9"/>
    </row>
    <row r="6" spans="1:3" x14ac:dyDescent="0.25">
      <c r="A6" s="1" t="s">
        <v>15</v>
      </c>
      <c r="B6" s="9"/>
      <c r="C6" s="9"/>
    </row>
    <row r="7" spans="1:3" x14ac:dyDescent="0.25">
      <c r="A7" s="1" t="s">
        <v>16</v>
      </c>
      <c r="B7" s="9"/>
      <c r="C7" s="9"/>
    </row>
    <row r="8" spans="1:3" x14ac:dyDescent="0.25">
      <c r="A8" s="1" t="s">
        <v>17</v>
      </c>
      <c r="B8" s="9"/>
      <c r="C8" s="9"/>
    </row>
    <row r="9" spans="1:3" x14ac:dyDescent="0.25">
      <c r="A9" s="1" t="s">
        <v>18</v>
      </c>
      <c r="B9" s="9"/>
      <c r="C9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1" width="17" customWidth="1"/>
    <col min="2" max="3" width="10.5703125" bestFit="1" customWidth="1"/>
    <col min="4" max="4" width="9.5703125" bestFit="1" customWidth="1"/>
    <col min="6" max="6" width="10.5703125" bestFit="1" customWidth="1"/>
  </cols>
  <sheetData>
    <row r="1" spans="1:8" x14ac:dyDescent="0.25">
      <c r="A1" s="2"/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5</v>
      </c>
      <c r="H1" s="3" t="s">
        <v>6</v>
      </c>
    </row>
    <row r="2" spans="1:8" x14ac:dyDescent="0.25">
      <c r="A2" s="4" t="s">
        <v>8</v>
      </c>
    </row>
    <row r="3" spans="1:8" x14ac:dyDescent="0.25">
      <c r="A3" t="s">
        <v>9</v>
      </c>
      <c r="B3" s="5">
        <v>5678</v>
      </c>
      <c r="C3" s="5">
        <v>5287.6</v>
      </c>
      <c r="D3" s="5">
        <f>B3-C3</f>
        <v>390.39999999999964</v>
      </c>
      <c r="E3" s="6">
        <f>IFERROR(D3/C3,0)</f>
        <v>7.3833118995385361E-2</v>
      </c>
      <c r="F3" s="5">
        <v>5620</v>
      </c>
      <c r="G3" s="5">
        <f>B3-F3</f>
        <v>58</v>
      </c>
      <c r="H3" s="6">
        <f>IFERROR(G3/F3,0)</f>
        <v>1.0320284697508897E-2</v>
      </c>
    </row>
    <row r="4" spans="1:8" x14ac:dyDescent="0.25">
      <c r="A4" t="s">
        <v>10</v>
      </c>
      <c r="B4" s="7">
        <v>234</v>
      </c>
      <c r="C4" s="7">
        <v>220</v>
      </c>
      <c r="D4" s="7">
        <f>B4-C4</f>
        <v>14</v>
      </c>
      <c r="E4" s="6">
        <f>IFERROR(D4/C4,0)</f>
        <v>6.363636363636363E-2</v>
      </c>
      <c r="F4" s="7">
        <v>230</v>
      </c>
      <c r="G4" s="7">
        <f>B4-F4</f>
        <v>4</v>
      </c>
      <c r="H4" s="6">
        <f>IFERROR(G4/F4,0)</f>
        <v>1.7391304347826087E-2</v>
      </c>
    </row>
    <row r="5" spans="1:8" x14ac:dyDescent="0.25">
      <c r="A5" t="s">
        <v>11</v>
      </c>
      <c r="B5" s="8">
        <f>B3/B4</f>
        <v>24.264957264957264</v>
      </c>
      <c r="C5" s="8">
        <f>C3/C4</f>
        <v>24.034545454545455</v>
      </c>
      <c r="D5" s="8">
        <f>B5-C5</f>
        <v>0.23041181041180891</v>
      </c>
      <c r="E5" s="6">
        <f>IFERROR(D5/C5,0)</f>
        <v>9.5866930725845307E-3</v>
      </c>
      <c r="F5" s="8">
        <f>F3/F4</f>
        <v>24.434782608695652</v>
      </c>
      <c r="G5" s="8">
        <f>B5-F5</f>
        <v>-0.16982534373838831</v>
      </c>
      <c r="H5" s="6">
        <f>IFERROR(G5/F5,0)</f>
        <v>-6.950147519542582E-3</v>
      </c>
    </row>
    <row r="6" spans="1:8" x14ac:dyDescent="0.25">
      <c r="A6" s="4" t="s">
        <v>12</v>
      </c>
    </row>
    <row r="7" spans="1:8" x14ac:dyDescent="0.25">
      <c r="A7" t="s">
        <v>9</v>
      </c>
      <c r="B7" s="5">
        <v>1334.7</v>
      </c>
      <c r="C7" s="5">
        <v>356.2</v>
      </c>
      <c r="D7" s="5">
        <f>B7-C7</f>
        <v>978.5</v>
      </c>
      <c r="E7" s="6">
        <f>IFERROR(D7/C7,0)</f>
        <v>2.7470522178551375</v>
      </c>
      <c r="F7" s="5">
        <v>1350</v>
      </c>
      <c r="G7" s="5">
        <f>B7-F7</f>
        <v>-15.299999999999955</v>
      </c>
      <c r="H7" s="6">
        <f>IFERROR(G7/F7,0)</f>
        <v>-1.1333333333333299E-2</v>
      </c>
    </row>
    <row r="8" spans="1:8" x14ac:dyDescent="0.25">
      <c r="A8" t="s">
        <v>10</v>
      </c>
      <c r="B8" s="7">
        <v>65</v>
      </c>
      <c r="C8" s="7">
        <v>17</v>
      </c>
      <c r="D8" s="7">
        <f>B8-C8</f>
        <v>48</v>
      </c>
      <c r="E8" s="6">
        <f>IFERROR(D8/C8,0)</f>
        <v>2.8235294117647061</v>
      </c>
      <c r="F8" s="7">
        <v>64</v>
      </c>
      <c r="G8" s="7">
        <f>B8-F8</f>
        <v>1</v>
      </c>
      <c r="H8" s="6">
        <f>IFERROR(G8/F8,0)</f>
        <v>1.5625E-2</v>
      </c>
    </row>
    <row r="9" spans="1:8" x14ac:dyDescent="0.25">
      <c r="A9" t="s">
        <v>11</v>
      </c>
      <c r="B9" s="8">
        <f>B7/B8</f>
        <v>20.533846153846156</v>
      </c>
      <c r="C9" s="8">
        <f>C7/C8</f>
        <v>20.952941176470588</v>
      </c>
      <c r="D9" s="8">
        <f>B9-C9</f>
        <v>-0.41909502262443254</v>
      </c>
      <c r="E9" s="6">
        <f>IFERROR(D9/C9,0)</f>
        <v>-2.0001727637887011E-2</v>
      </c>
      <c r="F9" s="8">
        <f>F7/F8</f>
        <v>21.09375</v>
      </c>
      <c r="G9" s="8">
        <f>B9-F9</f>
        <v>-0.55990384615384414</v>
      </c>
      <c r="H9" s="6">
        <f>IFERROR(G9/F9,0)</f>
        <v>-2.6543589743589648E-2</v>
      </c>
    </row>
    <row r="10" spans="1:8" x14ac:dyDescent="0.25">
      <c r="A10" s="4" t="s">
        <v>13</v>
      </c>
    </row>
    <row r="11" spans="1:8" x14ac:dyDescent="0.25">
      <c r="A11" t="s">
        <v>9</v>
      </c>
      <c r="B11" s="5">
        <f>SUM(B3,B7)</f>
        <v>7012.7</v>
      </c>
      <c r="C11" s="5">
        <f>SUM(C3,C7)</f>
        <v>5643.8</v>
      </c>
      <c r="D11" s="5">
        <f>B11-C11</f>
        <v>1368.8999999999996</v>
      </c>
      <c r="E11" s="6">
        <f>IFERROR(D11/C11,0)</f>
        <v>0.2425493461851943</v>
      </c>
      <c r="F11" s="5">
        <f>SUM(F3,F7)</f>
        <v>6970</v>
      </c>
      <c r="G11" s="5">
        <f>B11-F11</f>
        <v>42.699999999999818</v>
      </c>
      <c r="H11" s="6">
        <f>IFERROR(G11/F11,0)</f>
        <v>6.1262553802008349E-3</v>
      </c>
    </row>
    <row r="12" spans="1:8" x14ac:dyDescent="0.25">
      <c r="A12" t="s">
        <v>10</v>
      </c>
      <c r="B12" s="7">
        <f>SUM(B4,B8)</f>
        <v>299</v>
      </c>
      <c r="C12" s="7">
        <f>SUM(C4,C8)</f>
        <v>237</v>
      </c>
      <c r="D12" s="7">
        <f>B12-C12</f>
        <v>62</v>
      </c>
      <c r="E12" s="6">
        <f>IFERROR(D12/C12,0)</f>
        <v>0.26160337552742619</v>
      </c>
      <c r="F12" s="7">
        <f>SUM(F4,F8)</f>
        <v>294</v>
      </c>
      <c r="G12" s="7">
        <f>B12-F12</f>
        <v>5</v>
      </c>
      <c r="H12" s="6">
        <f>IFERROR(G12/F12,0)</f>
        <v>1.7006802721088437E-2</v>
      </c>
    </row>
    <row r="13" spans="1:8" x14ac:dyDescent="0.25">
      <c r="A13" t="s">
        <v>11</v>
      </c>
      <c r="B13" s="8">
        <f>B11/B12</f>
        <v>23.453846153846154</v>
      </c>
      <c r="C13" s="8">
        <f>C11/C12</f>
        <v>23.813502109704643</v>
      </c>
      <c r="D13" s="8">
        <f>B13-C13</f>
        <v>-0.35965595585848931</v>
      </c>
      <c r="E13" s="6">
        <f>IFERROR(D13/C13,0)</f>
        <v>-1.5103026602371091E-2</v>
      </c>
      <c r="F13" s="8">
        <f>F11/F12</f>
        <v>23.707482993197278</v>
      </c>
      <c r="G13" s="8">
        <f>B13-F13</f>
        <v>-0.25363683935112391</v>
      </c>
      <c r="H13" s="6">
        <f>IFERROR(G13/F13,0)</f>
        <v>-1.0698598388698771E-2</v>
      </c>
    </row>
  </sheetData>
  <conditionalFormatting sqref="D3:E5 G3:H5">
    <cfRule type="expression" dxfId="7" priority="7">
      <formula>AND(D3&lt;&gt;"N/A",D3&lt;0)</formula>
    </cfRule>
    <cfRule type="expression" dxfId="6" priority="8">
      <formula>AND(D3&lt;&gt;"N/A",D3&gt;0)</formula>
    </cfRule>
  </conditionalFormatting>
  <conditionalFormatting sqref="D7:E9 G7:H9">
    <cfRule type="expression" dxfId="5" priority="5">
      <formula>AND(D7&lt;&gt;"N/A",D7&lt;0)</formula>
    </cfRule>
    <cfRule type="expression" dxfId="4" priority="6">
      <formula>AND(D7&lt;&gt;"N/A",D7&gt;0)</formula>
    </cfRule>
  </conditionalFormatting>
  <conditionalFormatting sqref="D11:E13 G11:H13">
    <cfRule type="expression" dxfId="3" priority="3">
      <formula>AND(D11&lt;&gt;"N/A",D11&lt;0)</formula>
    </cfRule>
    <cfRule type="expression" dxfId="2" priority="4">
      <formula>AND(D11&lt;&gt;"N/A",D11&gt;0)</formula>
    </cfRule>
  </conditionalFormatting>
  <conditionalFormatting sqref="A2:H13">
    <cfRule type="expression" dxfId="1" priority="1">
      <formula>AND($A$1&lt;&gt;"Review",MOD(SUBTOTAL(3,$A$1:$A2),2)=0)</formula>
    </cfRule>
    <cfRule type="expression" dxfId="0" priority="2">
      <formula>AND(UPPER($A$1)&lt;&gt;"REVIEW",MOD(SUBTOTAL(3,$A$1:$A2),2)=1)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1" width="17" customWidth="1"/>
    <col min="2" max="3" width="10.5703125" bestFit="1" customWidth="1"/>
    <col min="4" max="4" width="9.5703125" bestFit="1" customWidth="1"/>
    <col min="6" max="6" width="10.5703125" bestFit="1" customWidth="1"/>
  </cols>
  <sheetData>
    <row r="1" spans="1:8" x14ac:dyDescent="0.25">
      <c r="A1" s="2"/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5</v>
      </c>
      <c r="H1" s="3" t="s">
        <v>6</v>
      </c>
    </row>
    <row r="2" spans="1:8" x14ac:dyDescent="0.25">
      <c r="A2" s="4" t="s">
        <v>8</v>
      </c>
    </row>
    <row r="3" spans="1:8" x14ac:dyDescent="0.25">
      <c r="A3" t="s">
        <v>9</v>
      </c>
      <c r="B3" s="5">
        <v>5678</v>
      </c>
      <c r="C3" s="5">
        <v>5287.6</v>
      </c>
      <c r="D3" s="5">
        <f>B3-C3</f>
        <v>390.39999999999964</v>
      </c>
      <c r="E3" s="6">
        <f>IFERROR(D3/C3,0)</f>
        <v>7.3833118995385361E-2</v>
      </c>
      <c r="F3" s="5">
        <v>5620</v>
      </c>
      <c r="G3" s="5">
        <f>B3-F3</f>
        <v>58</v>
      </c>
      <c r="H3" s="6">
        <f>IFERROR(G3/F3,0)</f>
        <v>1.0320284697508897E-2</v>
      </c>
    </row>
    <row r="4" spans="1:8" x14ac:dyDescent="0.25">
      <c r="A4" t="s">
        <v>10</v>
      </c>
      <c r="B4" s="7">
        <v>234</v>
      </c>
      <c r="C4" s="7">
        <v>220</v>
      </c>
      <c r="D4" s="7">
        <f>B4-C4</f>
        <v>14</v>
      </c>
      <c r="E4" s="6">
        <f>IFERROR(D4/C4,0)</f>
        <v>6.363636363636363E-2</v>
      </c>
      <c r="F4" s="7">
        <v>230</v>
      </c>
      <c r="G4" s="7">
        <f>B4-F4</f>
        <v>4</v>
      </c>
      <c r="H4" s="6">
        <f>IFERROR(G4/F4,0)</f>
        <v>1.7391304347826087E-2</v>
      </c>
    </row>
    <row r="5" spans="1:8" x14ac:dyDescent="0.25">
      <c r="A5" t="s">
        <v>11</v>
      </c>
      <c r="B5" s="8">
        <f>B3/B4</f>
        <v>24.264957264957264</v>
      </c>
      <c r="C5" s="8">
        <f>C3/C4</f>
        <v>24.034545454545455</v>
      </c>
      <c r="D5" s="8">
        <f>B5-C5</f>
        <v>0.23041181041180891</v>
      </c>
      <c r="E5" s="6">
        <f>IFERROR(D5/C5,0)</f>
        <v>9.5866930725845307E-3</v>
      </c>
      <c r="F5" s="8">
        <f>F3/F4</f>
        <v>24.434782608695652</v>
      </c>
      <c r="G5" s="8">
        <f>B5-F5</f>
        <v>-0.16982534373838831</v>
      </c>
      <c r="H5" s="6">
        <f>IFERROR(G5/F5,0)</f>
        <v>-6.950147519542582E-3</v>
      </c>
    </row>
    <row r="6" spans="1:8" x14ac:dyDescent="0.25">
      <c r="A6" s="4" t="s">
        <v>12</v>
      </c>
    </row>
    <row r="7" spans="1:8" x14ac:dyDescent="0.25">
      <c r="A7" t="s">
        <v>9</v>
      </c>
      <c r="B7" s="5">
        <v>1334.7</v>
      </c>
      <c r="C7" s="5">
        <v>356.2</v>
      </c>
      <c r="D7" s="5">
        <f>B7-C7</f>
        <v>978.5</v>
      </c>
      <c r="E7" s="6">
        <f>IFERROR(D7/C7,0)</f>
        <v>2.7470522178551375</v>
      </c>
      <c r="F7" s="5">
        <v>1350</v>
      </c>
      <c r="G7" s="5">
        <f>B7-F7</f>
        <v>-15.299999999999955</v>
      </c>
      <c r="H7" s="6">
        <f>IFERROR(G7/F7,0)</f>
        <v>-1.1333333333333299E-2</v>
      </c>
    </row>
    <row r="8" spans="1:8" x14ac:dyDescent="0.25">
      <c r="A8" t="s">
        <v>10</v>
      </c>
      <c r="B8" s="7">
        <v>65</v>
      </c>
      <c r="C8" s="7">
        <v>17</v>
      </c>
      <c r="D8" s="7">
        <f>B8-C8</f>
        <v>48</v>
      </c>
      <c r="E8" s="6">
        <f>IFERROR(D8/C8,0)</f>
        <v>2.8235294117647061</v>
      </c>
      <c r="F8" s="7">
        <v>64</v>
      </c>
      <c r="G8" s="7">
        <f>B8-F8</f>
        <v>1</v>
      </c>
      <c r="H8" s="6">
        <f>IFERROR(G8/F8,0)</f>
        <v>1.5625E-2</v>
      </c>
    </row>
    <row r="9" spans="1:8" x14ac:dyDescent="0.25">
      <c r="A9" t="s">
        <v>11</v>
      </c>
      <c r="B9" s="8">
        <f>B7/B8</f>
        <v>20.533846153846156</v>
      </c>
      <c r="C9" s="8">
        <f>C7/C8</f>
        <v>20.952941176470588</v>
      </c>
      <c r="D9" s="8">
        <f>B9-C9</f>
        <v>-0.41909502262443254</v>
      </c>
      <c r="E9" s="6">
        <f>IFERROR(D9/C9,0)</f>
        <v>-2.0001727637887011E-2</v>
      </c>
      <c r="F9" s="8">
        <f>F7/F8</f>
        <v>21.09375</v>
      </c>
      <c r="G9" s="8">
        <f>B9-F9</f>
        <v>-0.55990384615384414</v>
      </c>
      <c r="H9" s="6">
        <f>IFERROR(G9/F9,0)</f>
        <v>-2.6543589743589648E-2</v>
      </c>
    </row>
    <row r="10" spans="1:8" x14ac:dyDescent="0.25">
      <c r="A10" s="4" t="s">
        <v>13</v>
      </c>
    </row>
    <row r="11" spans="1:8" x14ac:dyDescent="0.25">
      <c r="A11" t="s">
        <v>9</v>
      </c>
      <c r="B11" s="5">
        <f>SUM(B3,B7)</f>
        <v>7012.7</v>
      </c>
      <c r="C11" s="5">
        <f>SUM(C3,C7)</f>
        <v>5643.8</v>
      </c>
      <c r="D11" s="5">
        <f>B11-C11</f>
        <v>1368.8999999999996</v>
      </c>
      <c r="E11" s="6">
        <f>IFERROR(D11/C11,0)</f>
        <v>0.2425493461851943</v>
      </c>
      <c r="F11" s="5">
        <f>SUM(F3,F7)</f>
        <v>6970</v>
      </c>
      <c r="G11" s="5">
        <f>B11-F11</f>
        <v>42.699999999999818</v>
      </c>
      <c r="H11" s="6">
        <f>IFERROR(G11/F11,0)</f>
        <v>6.1262553802008349E-3</v>
      </c>
    </row>
    <row r="12" spans="1:8" x14ac:dyDescent="0.25">
      <c r="A12" t="s">
        <v>10</v>
      </c>
      <c r="B12" s="7">
        <f>SUM(B4,B8)</f>
        <v>299</v>
      </c>
      <c r="C12" s="7">
        <f>SUM(C4,C8)</f>
        <v>237</v>
      </c>
      <c r="D12" s="7">
        <f>B12-C12</f>
        <v>62</v>
      </c>
      <c r="E12" s="6">
        <f>IFERROR(D12/C12,0)</f>
        <v>0.26160337552742619</v>
      </c>
      <c r="F12" s="7">
        <f>SUM(F4,F8)</f>
        <v>294</v>
      </c>
      <c r="G12" s="7">
        <f>B12-F12</f>
        <v>5</v>
      </c>
      <c r="H12" s="6">
        <f>IFERROR(G12/F12,0)</f>
        <v>1.7006802721088437E-2</v>
      </c>
    </row>
    <row r="13" spans="1:8" x14ac:dyDescent="0.25">
      <c r="A13" t="s">
        <v>11</v>
      </c>
      <c r="B13" s="8">
        <f>B11/B12</f>
        <v>23.453846153846154</v>
      </c>
      <c r="C13" s="8">
        <f>C11/C12</f>
        <v>23.813502109704643</v>
      </c>
      <c r="D13" s="8">
        <f>B13-C13</f>
        <v>-0.35965595585848931</v>
      </c>
      <c r="E13" s="6">
        <f>IFERROR(D13/C13,0)</f>
        <v>-1.5103026602371091E-2</v>
      </c>
      <c r="F13" s="8">
        <f>F11/F12</f>
        <v>23.707482993197278</v>
      </c>
      <c r="G13" s="8">
        <f>B13-F13</f>
        <v>-0.25363683935112391</v>
      </c>
      <c r="H13" s="6">
        <f>IFERROR(G13/F13,0)</f>
        <v>-1.0698598388698771E-2</v>
      </c>
    </row>
  </sheetData>
  <conditionalFormatting sqref="D3:E5 G3:H5">
    <cfRule type="expression" dxfId="15" priority="7">
      <formula>AND(D3&lt;&gt;"N/A",D3&lt;0)</formula>
    </cfRule>
    <cfRule type="expression" dxfId="14" priority="8">
      <formula>AND(D3&lt;&gt;"N/A",D3&gt;0)</formula>
    </cfRule>
  </conditionalFormatting>
  <conditionalFormatting sqref="D7:E9 G7:H9">
    <cfRule type="expression" dxfId="13" priority="5">
      <formula>AND(D7&lt;&gt;"N/A",D7&lt;0)</formula>
    </cfRule>
    <cfRule type="expression" dxfId="12" priority="6">
      <formula>AND(D7&lt;&gt;"N/A",D7&gt;0)</formula>
    </cfRule>
  </conditionalFormatting>
  <conditionalFormatting sqref="D11:E13 G11:H13">
    <cfRule type="expression" dxfId="11" priority="3">
      <formula>AND(D11&lt;&gt;"N/A",D11&lt;0)</formula>
    </cfRule>
    <cfRule type="expression" dxfId="10" priority="4">
      <formula>AND(D11&lt;&gt;"N/A",D11&gt;0)</formula>
    </cfRule>
  </conditionalFormatting>
  <conditionalFormatting sqref="A2:H13">
    <cfRule type="expression" dxfId="9" priority="1">
      <formula>AND($A$1&lt;&gt;"Review",MOD(SUBTOTAL(3,$A$1:$A2),2)=0)</formula>
    </cfRule>
    <cfRule type="expression" dxfId="8" priority="2">
      <formula>AND(UPPER($A$1)&lt;&gt;"REVIEW",MOD(SUBTOTAL(3,$A$1:$A2),2)=1)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3"/>
  <sheetViews>
    <sheetView workbookViewId="0"/>
  </sheetViews>
  <sheetFormatPr defaultRowHeight="15" x14ac:dyDescent="0.25"/>
  <cols>
    <col min="1" max="1" width="17" customWidth="1"/>
    <col min="2" max="3" width="10.5703125" bestFit="1" customWidth="1"/>
    <col min="4" max="4" width="9.5703125" bestFit="1" customWidth="1"/>
    <col min="6" max="6" width="10.5703125" bestFit="1" customWidth="1"/>
  </cols>
  <sheetData>
    <row r="1" spans="1:8" x14ac:dyDescent="0.25">
      <c r="A1" s="2"/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5</v>
      </c>
      <c r="H1" s="3" t="s">
        <v>6</v>
      </c>
    </row>
    <row r="2" spans="1:8" x14ac:dyDescent="0.25">
      <c r="A2" s="4" t="s">
        <v>8</v>
      </c>
    </row>
    <row r="3" spans="1:8" x14ac:dyDescent="0.25">
      <c r="A3" t="s">
        <v>9</v>
      </c>
      <c r="B3" s="5">
        <v>5630</v>
      </c>
      <c r="C3" s="5">
        <v>5287.6</v>
      </c>
      <c r="D3" s="5">
        <f>B3-C3</f>
        <v>342.39999999999964</v>
      </c>
      <c r="E3" s="6">
        <f>IFERROR(D3/C3,0)</f>
        <v>6.4755276495952724E-2</v>
      </c>
      <c r="F3" s="5">
        <v>5620</v>
      </c>
      <c r="G3" s="5">
        <f>B3-F3</f>
        <v>10</v>
      </c>
      <c r="H3" s="6">
        <f>IFERROR(G3/F3,0)</f>
        <v>1.7793594306049821E-3</v>
      </c>
    </row>
    <row r="4" spans="1:8" x14ac:dyDescent="0.25">
      <c r="A4" t="s">
        <v>10</v>
      </c>
      <c r="B4" s="7">
        <v>223</v>
      </c>
      <c r="C4" s="7">
        <v>220</v>
      </c>
      <c r="D4" s="7">
        <f>B4-C4</f>
        <v>3</v>
      </c>
      <c r="E4" s="6">
        <f>IFERROR(D4/C4,0)</f>
        <v>1.3636363636363636E-2</v>
      </c>
      <c r="F4" s="7">
        <v>230</v>
      </c>
      <c r="G4" s="7">
        <f>B4-F4</f>
        <v>-7</v>
      </c>
      <c r="H4" s="6">
        <f>IFERROR(G4/F4,0)</f>
        <v>-3.0434782608695653E-2</v>
      </c>
    </row>
    <row r="5" spans="1:8" x14ac:dyDescent="0.25">
      <c r="A5" t="s">
        <v>11</v>
      </c>
      <c r="B5" s="8">
        <f>B3/B4</f>
        <v>25.246636771300448</v>
      </c>
      <c r="C5" s="8">
        <f>C3/C4</f>
        <v>24.034545454545455</v>
      </c>
      <c r="D5" s="8">
        <f>B5-C5</f>
        <v>1.2120913167549929</v>
      </c>
      <c r="E5" s="6">
        <f>IFERROR(D5/C5,0)</f>
        <v>5.0431214480312132E-2</v>
      </c>
      <c r="F5" s="8">
        <f>F3/F4</f>
        <v>24.434782608695652</v>
      </c>
      <c r="G5" s="8">
        <f>B5-F5</f>
        <v>0.8118541626047957</v>
      </c>
      <c r="H5" s="6">
        <f>IFERROR(G5/F5,0)</f>
        <v>3.3225348291655341E-2</v>
      </c>
    </row>
    <row r="6" spans="1:8" x14ac:dyDescent="0.25">
      <c r="A6" s="4" t="s">
        <v>12</v>
      </c>
    </row>
    <row r="7" spans="1:8" x14ac:dyDescent="0.25">
      <c r="A7" t="s">
        <v>9</v>
      </c>
      <c r="B7" s="5">
        <v>1334.7</v>
      </c>
      <c r="C7" s="5">
        <v>356.2</v>
      </c>
      <c r="D7" s="5">
        <f>B7-C7</f>
        <v>978.5</v>
      </c>
      <c r="E7" s="6">
        <f>IFERROR(D7/C7,0)</f>
        <v>2.7470522178551375</v>
      </c>
      <c r="F7" s="5">
        <v>1350</v>
      </c>
      <c r="G7" s="5">
        <f>B7-F7</f>
        <v>-15.299999999999955</v>
      </c>
      <c r="H7" s="6">
        <f>IFERROR(G7/F7,0)</f>
        <v>-1.1333333333333299E-2</v>
      </c>
    </row>
    <row r="8" spans="1:8" x14ac:dyDescent="0.25">
      <c r="A8" t="s">
        <v>10</v>
      </c>
      <c r="B8" s="7">
        <v>65</v>
      </c>
      <c r="C8" s="7">
        <v>17</v>
      </c>
      <c r="D8" s="7">
        <f>B8-C8</f>
        <v>48</v>
      </c>
      <c r="E8" s="6">
        <f>IFERROR(D8/C8,0)</f>
        <v>2.8235294117647061</v>
      </c>
      <c r="F8" s="7">
        <v>64</v>
      </c>
      <c r="G8" s="7">
        <f>B8-F8</f>
        <v>1</v>
      </c>
      <c r="H8" s="6">
        <f>IFERROR(G8/F8,0)</f>
        <v>1.5625E-2</v>
      </c>
    </row>
    <row r="9" spans="1:8" x14ac:dyDescent="0.25">
      <c r="A9" t="s">
        <v>11</v>
      </c>
      <c r="B9" s="8">
        <f>B7/B8</f>
        <v>20.533846153846156</v>
      </c>
      <c r="C9" s="8">
        <f>C7/C8</f>
        <v>20.952941176470588</v>
      </c>
      <c r="D9" s="8">
        <f>B9-C9</f>
        <v>-0.41909502262443254</v>
      </c>
      <c r="E9" s="6">
        <f>IFERROR(D9/C9,0)</f>
        <v>-2.0001727637887011E-2</v>
      </c>
      <c r="F9" s="8">
        <f>F7/F8</f>
        <v>21.09375</v>
      </c>
      <c r="G9" s="8">
        <f>B9-F9</f>
        <v>-0.55990384615384414</v>
      </c>
      <c r="H9" s="6">
        <f>IFERROR(G9/F9,0)</f>
        <v>-2.6543589743589648E-2</v>
      </c>
    </row>
    <row r="10" spans="1:8" x14ac:dyDescent="0.25">
      <c r="A10" s="4" t="s">
        <v>13</v>
      </c>
    </row>
    <row r="11" spans="1:8" x14ac:dyDescent="0.25">
      <c r="A11" t="s">
        <v>9</v>
      </c>
      <c r="B11" s="5">
        <f>SUM(B3,B7)</f>
        <v>6964.7</v>
      </c>
      <c r="C11" s="5">
        <f>SUM(C3,C7)</f>
        <v>5643.8</v>
      </c>
      <c r="D11" s="5">
        <f>B11-C11</f>
        <v>1320.8999999999996</v>
      </c>
      <c r="E11" s="6">
        <f>IFERROR(D11/C11,0)</f>
        <v>0.23404443814451248</v>
      </c>
      <c r="F11" s="5">
        <f>SUM(F3,F7)</f>
        <v>6970</v>
      </c>
      <c r="G11" s="5">
        <f>B11-F11</f>
        <v>-5.3000000000001819</v>
      </c>
      <c r="H11" s="6">
        <f>IFERROR(G11/F11,0)</f>
        <v>-7.6040172166430152E-4</v>
      </c>
    </row>
    <row r="12" spans="1:8" x14ac:dyDescent="0.25">
      <c r="A12" t="s">
        <v>10</v>
      </c>
      <c r="B12" s="7">
        <f>SUM(B4,B8)</f>
        <v>288</v>
      </c>
      <c r="C12" s="7">
        <f>SUM(C4,C8)</f>
        <v>237</v>
      </c>
      <c r="D12" s="7">
        <f>B12-C12</f>
        <v>51</v>
      </c>
      <c r="E12" s="6">
        <f>IFERROR(D12/C12,0)</f>
        <v>0.21518987341772153</v>
      </c>
      <c r="F12" s="7">
        <f>SUM(F4,F8)</f>
        <v>294</v>
      </c>
      <c r="G12" s="7">
        <f>B12-F12</f>
        <v>-6</v>
      </c>
      <c r="H12" s="6">
        <f>IFERROR(G12/F12,0)</f>
        <v>-2.0408163265306121E-2</v>
      </c>
    </row>
    <row r="13" spans="1:8" x14ac:dyDescent="0.25">
      <c r="A13" t="s">
        <v>11</v>
      </c>
      <c r="B13" s="8">
        <f>B11/B12</f>
        <v>24.182986111111109</v>
      </c>
      <c r="C13" s="8">
        <f>C11/C12</f>
        <v>23.813502109704643</v>
      </c>
      <c r="D13" s="8">
        <f>B13-C13</f>
        <v>0.36948400140646598</v>
      </c>
      <c r="E13" s="6">
        <f>IFERROR(D13/C13,0)</f>
        <v>1.5515735556421635E-2</v>
      </c>
      <c r="F13" s="8">
        <f>F11/F12</f>
        <v>23.707482993197278</v>
      </c>
      <c r="G13" s="8">
        <f>B13-F13</f>
        <v>0.47550311791383137</v>
      </c>
      <c r="H13" s="6">
        <f>IFERROR(G13/F13,0)</f>
        <v>2.0057089909134351E-2</v>
      </c>
    </row>
  </sheetData>
  <conditionalFormatting sqref="D3:E5 G3:H5">
    <cfRule type="expression" dxfId="47" priority="7">
      <formula>AND(D3&lt;&gt;"N/A",D3&lt;0)</formula>
    </cfRule>
    <cfRule type="expression" dxfId="46" priority="8">
      <formula>AND(D3&lt;&gt;"N/A",D3&gt;0)</formula>
    </cfRule>
  </conditionalFormatting>
  <conditionalFormatting sqref="D7:E9 G7:H9">
    <cfRule type="expression" dxfId="45" priority="5">
      <formula>AND(D7&lt;&gt;"N/A",D7&lt;0)</formula>
    </cfRule>
    <cfRule type="expression" dxfId="44" priority="6">
      <formula>AND(D7&lt;&gt;"N/A",D7&gt;0)</formula>
    </cfRule>
  </conditionalFormatting>
  <conditionalFormatting sqref="D11:E13 G11:H13">
    <cfRule type="expression" dxfId="43" priority="3">
      <formula>AND(D11&lt;&gt;"N/A",D11&lt;0)</formula>
    </cfRule>
    <cfRule type="expression" dxfId="42" priority="4">
      <formula>AND(D11&lt;&gt;"N/A",D11&gt;0)</formula>
    </cfRule>
  </conditionalFormatting>
  <conditionalFormatting sqref="A2:H13">
    <cfRule type="expression" dxfId="41" priority="1">
      <formula>AND($A$1&lt;&gt;"Review",MOD(SUBTOTAL(3,$A$1:$A2),2)=0)</formula>
    </cfRule>
    <cfRule type="expression" dxfId="40" priority="2">
      <formula>AND(UPPER($A$1)&lt;&gt;"REVIEW",MOD(SUBTOTAL(3,$A$1:$A2),2)=1)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workbookViewId="0"/>
  </sheetViews>
  <sheetFormatPr defaultRowHeight="15" x14ac:dyDescent="0.25"/>
  <cols>
    <col min="1" max="1" width="17" customWidth="1"/>
    <col min="2" max="3" width="10.5703125" bestFit="1" customWidth="1"/>
    <col min="4" max="4" width="9.5703125" bestFit="1" customWidth="1"/>
    <col min="6" max="6" width="10.5703125" bestFit="1" customWidth="1"/>
  </cols>
  <sheetData>
    <row r="1" spans="1:8" x14ac:dyDescent="0.25">
      <c r="A1" s="2"/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5</v>
      </c>
      <c r="H1" s="3" t="s">
        <v>6</v>
      </c>
    </row>
    <row r="2" spans="1:8" x14ac:dyDescent="0.25">
      <c r="A2" s="4" t="s">
        <v>8</v>
      </c>
    </row>
    <row r="3" spans="1:8" x14ac:dyDescent="0.25">
      <c r="A3" t="s">
        <v>9</v>
      </c>
      <c r="B3" s="5">
        <v>5621</v>
      </c>
      <c r="C3" s="5">
        <v>5287.6</v>
      </c>
      <c r="D3" s="5">
        <f>B3-C3</f>
        <v>333.39999999999964</v>
      </c>
      <c r="E3" s="6">
        <f>IFERROR(D3/C3,0)</f>
        <v>6.3053181027309099E-2</v>
      </c>
      <c r="F3" s="5">
        <v>5620</v>
      </c>
      <c r="G3" s="5">
        <f>B3-F3</f>
        <v>1</v>
      </c>
      <c r="H3" s="6">
        <f>IFERROR(G3/F3,0)</f>
        <v>1.7793594306049823E-4</v>
      </c>
    </row>
    <row r="4" spans="1:8" x14ac:dyDescent="0.25">
      <c r="A4" t="s">
        <v>10</v>
      </c>
      <c r="B4" s="7">
        <v>239</v>
      </c>
      <c r="C4" s="7">
        <v>220</v>
      </c>
      <c r="D4" s="7">
        <f>B4-C4</f>
        <v>19</v>
      </c>
      <c r="E4" s="6">
        <f>IFERROR(D4/C4,0)</f>
        <v>8.6363636363636365E-2</v>
      </c>
      <c r="F4" s="7">
        <v>230</v>
      </c>
      <c r="G4" s="7">
        <f>B4-F4</f>
        <v>9</v>
      </c>
      <c r="H4" s="6">
        <f>IFERROR(G4/F4,0)</f>
        <v>3.9130434782608699E-2</v>
      </c>
    </row>
    <row r="5" spans="1:8" x14ac:dyDescent="0.25">
      <c r="A5" t="s">
        <v>11</v>
      </c>
      <c r="B5" s="8">
        <f>B3/B4</f>
        <v>23.518828451882847</v>
      </c>
      <c r="C5" s="8">
        <f>C3/C4</f>
        <v>24.034545454545455</v>
      </c>
      <c r="D5" s="8">
        <f>B5-C5</f>
        <v>-0.51571700266260834</v>
      </c>
      <c r="E5" s="6">
        <f>IFERROR(D5/C5,0)</f>
        <v>-2.1457322903732097E-2</v>
      </c>
      <c r="F5" s="8">
        <f>F3/F4</f>
        <v>24.434782608695652</v>
      </c>
      <c r="G5" s="8">
        <f>B5-F5</f>
        <v>-0.91595415681280556</v>
      </c>
      <c r="H5" s="6">
        <f>IFERROR(G5/F5,0)</f>
        <v>-3.7485668339314104E-2</v>
      </c>
    </row>
    <row r="6" spans="1:8" x14ac:dyDescent="0.25">
      <c r="A6" s="4" t="s">
        <v>12</v>
      </c>
    </row>
    <row r="7" spans="1:8" x14ac:dyDescent="0.25">
      <c r="A7" t="s">
        <v>9</v>
      </c>
      <c r="B7" s="5">
        <v>1334.7</v>
      </c>
      <c r="C7" s="5">
        <v>356.2</v>
      </c>
      <c r="D7" s="5">
        <f>B7-C7</f>
        <v>978.5</v>
      </c>
      <c r="E7" s="6">
        <f>IFERROR(D7/C7,0)</f>
        <v>2.7470522178551375</v>
      </c>
      <c r="F7" s="5">
        <v>1350</v>
      </c>
      <c r="G7" s="5">
        <f>B7-F7</f>
        <v>-15.299999999999955</v>
      </c>
      <c r="H7" s="6">
        <f>IFERROR(G7/F7,0)</f>
        <v>-1.1333333333333299E-2</v>
      </c>
    </row>
    <row r="8" spans="1:8" x14ac:dyDescent="0.25">
      <c r="A8" t="s">
        <v>10</v>
      </c>
      <c r="B8" s="7">
        <v>65</v>
      </c>
      <c r="C8" s="7">
        <v>17</v>
      </c>
      <c r="D8" s="7">
        <f>B8-C8</f>
        <v>48</v>
      </c>
      <c r="E8" s="6">
        <f>IFERROR(D8/C8,0)</f>
        <v>2.8235294117647061</v>
      </c>
      <c r="F8" s="7">
        <v>64</v>
      </c>
      <c r="G8" s="7">
        <f>B8-F8</f>
        <v>1</v>
      </c>
      <c r="H8" s="6">
        <f>IFERROR(G8/F8,0)</f>
        <v>1.5625E-2</v>
      </c>
    </row>
    <row r="9" spans="1:8" x14ac:dyDescent="0.25">
      <c r="A9" t="s">
        <v>11</v>
      </c>
      <c r="B9" s="8">
        <f>B7/B8</f>
        <v>20.533846153846156</v>
      </c>
      <c r="C9" s="8">
        <f>C7/C8</f>
        <v>20.952941176470588</v>
      </c>
      <c r="D9" s="8">
        <f>B9-C9</f>
        <v>-0.41909502262443254</v>
      </c>
      <c r="E9" s="6">
        <f>IFERROR(D9/C9,0)</f>
        <v>-2.0001727637887011E-2</v>
      </c>
      <c r="F9" s="8">
        <f>F7/F8</f>
        <v>21.09375</v>
      </c>
      <c r="G9" s="8">
        <f>B9-F9</f>
        <v>-0.55990384615384414</v>
      </c>
      <c r="H9" s="6">
        <f>IFERROR(G9/F9,0)</f>
        <v>-2.6543589743589648E-2</v>
      </c>
    </row>
    <row r="10" spans="1:8" x14ac:dyDescent="0.25">
      <c r="A10" s="4" t="s">
        <v>13</v>
      </c>
    </row>
    <row r="11" spans="1:8" x14ac:dyDescent="0.25">
      <c r="A11" t="s">
        <v>9</v>
      </c>
      <c r="B11" s="5">
        <f>SUM(B3,B7)</f>
        <v>6955.7</v>
      </c>
      <c r="C11" s="5">
        <f>SUM(C3,C7)</f>
        <v>5643.8</v>
      </c>
      <c r="D11" s="5">
        <f>B11-C11</f>
        <v>1311.8999999999996</v>
      </c>
      <c r="E11" s="6">
        <f>IFERROR(D11/C11,0)</f>
        <v>0.23244976788688465</v>
      </c>
      <c r="F11" s="5">
        <f>SUM(F3,F7)</f>
        <v>6970</v>
      </c>
      <c r="G11" s="5">
        <f>B11-F11</f>
        <v>-14.300000000000182</v>
      </c>
      <c r="H11" s="6">
        <f>IFERROR(G11/F11,0)</f>
        <v>-2.0516499282640147E-3</v>
      </c>
    </row>
    <row r="12" spans="1:8" x14ac:dyDescent="0.25">
      <c r="A12" t="s">
        <v>10</v>
      </c>
      <c r="B12" s="7">
        <f>SUM(B4,B8)</f>
        <v>304</v>
      </c>
      <c r="C12" s="7">
        <f>SUM(C4,C8)</f>
        <v>237</v>
      </c>
      <c r="D12" s="7">
        <f>B12-C12</f>
        <v>67</v>
      </c>
      <c r="E12" s="6">
        <f>IFERROR(D12/C12,0)</f>
        <v>0.28270042194092826</v>
      </c>
      <c r="F12" s="7">
        <f>SUM(F4,F8)</f>
        <v>294</v>
      </c>
      <c r="G12" s="7">
        <f>B12-F12</f>
        <v>10</v>
      </c>
      <c r="H12" s="6">
        <f>IFERROR(G12/F12,0)</f>
        <v>3.4013605442176874E-2</v>
      </c>
    </row>
    <row r="13" spans="1:8" x14ac:dyDescent="0.25">
      <c r="A13" t="s">
        <v>11</v>
      </c>
      <c r="B13" s="8">
        <f>B11/B12</f>
        <v>22.880592105263158</v>
      </c>
      <c r="C13" s="8">
        <f>C11/C12</f>
        <v>23.813502109704643</v>
      </c>
      <c r="D13" s="8">
        <f>B13-C13</f>
        <v>-0.93291000444148509</v>
      </c>
      <c r="E13" s="6">
        <f>IFERROR(D13/C13,0)</f>
        <v>-3.9175674377659016E-2</v>
      </c>
      <c r="F13" s="8">
        <f>F11/F12</f>
        <v>23.707482993197278</v>
      </c>
      <c r="G13" s="8">
        <f>B13-F13</f>
        <v>-0.82689088793411969</v>
      </c>
      <c r="H13" s="6">
        <f>IFERROR(G13/F13,0)</f>
        <v>-3.4878898285886827E-2</v>
      </c>
    </row>
  </sheetData>
  <conditionalFormatting sqref="D3:E5 G3:H5">
    <cfRule type="expression" dxfId="39" priority="7">
      <formula>AND(D3&lt;&gt;"N/A",D3&lt;0)</formula>
    </cfRule>
    <cfRule type="expression" dxfId="38" priority="8">
      <formula>AND(D3&lt;&gt;"N/A",D3&gt;0)</formula>
    </cfRule>
  </conditionalFormatting>
  <conditionalFormatting sqref="D7:E9 G7:H9">
    <cfRule type="expression" dxfId="37" priority="5">
      <formula>AND(D7&lt;&gt;"N/A",D7&lt;0)</formula>
    </cfRule>
    <cfRule type="expression" dxfId="36" priority="6">
      <formula>AND(D7&lt;&gt;"N/A",D7&gt;0)</formula>
    </cfRule>
  </conditionalFormatting>
  <conditionalFormatting sqref="D11:E13 G11:H13">
    <cfRule type="expression" dxfId="35" priority="3">
      <formula>AND(D11&lt;&gt;"N/A",D11&lt;0)</formula>
    </cfRule>
    <cfRule type="expression" dxfId="34" priority="4">
      <formula>AND(D11&lt;&gt;"N/A",D11&gt;0)</formula>
    </cfRule>
  </conditionalFormatting>
  <conditionalFormatting sqref="A2:H13">
    <cfRule type="expression" dxfId="33" priority="1">
      <formula>AND($A$1&lt;&gt;"Review",MOD(SUBTOTAL(3,$A$1:$A2),2)=0)</formula>
    </cfRule>
    <cfRule type="expression" dxfId="32" priority="2">
      <formula>AND(UPPER($A$1)&lt;&gt;"REVIEW",MOD(SUBTOTAL(3,$A$1:$A2),2)=1)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3"/>
  <sheetViews>
    <sheetView workbookViewId="0"/>
  </sheetViews>
  <sheetFormatPr defaultRowHeight="15" x14ac:dyDescent="0.25"/>
  <cols>
    <col min="1" max="1" width="17" customWidth="1"/>
    <col min="2" max="3" width="10.5703125" bestFit="1" customWidth="1"/>
    <col min="4" max="4" width="9.5703125" bestFit="1" customWidth="1"/>
    <col min="6" max="6" width="10.5703125" bestFit="1" customWidth="1"/>
  </cols>
  <sheetData>
    <row r="1" spans="1:8" x14ac:dyDescent="0.25">
      <c r="A1" s="2"/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5</v>
      </c>
      <c r="H1" s="3" t="s">
        <v>6</v>
      </c>
    </row>
    <row r="2" spans="1:8" x14ac:dyDescent="0.25">
      <c r="A2" s="4" t="s">
        <v>8</v>
      </c>
    </row>
    <row r="3" spans="1:8" x14ac:dyDescent="0.25">
      <c r="A3" t="s">
        <v>9</v>
      </c>
      <c r="B3" s="5">
        <v>5611</v>
      </c>
      <c r="C3" s="5">
        <v>5287.6</v>
      </c>
      <c r="D3" s="5">
        <f>B3-C3</f>
        <v>323.39999999999964</v>
      </c>
      <c r="E3" s="6">
        <f>IFERROR(D3/C3,0)</f>
        <v>6.1161963839927301E-2</v>
      </c>
      <c r="F3" s="5">
        <v>5620</v>
      </c>
      <c r="G3" s="5">
        <f>B3-F3</f>
        <v>-9</v>
      </c>
      <c r="H3" s="6">
        <f>IFERROR(G3/F3,0)</f>
        <v>-1.601423487544484E-3</v>
      </c>
    </row>
    <row r="4" spans="1:8" x14ac:dyDescent="0.25">
      <c r="A4" t="s">
        <v>10</v>
      </c>
      <c r="B4" s="7">
        <v>219</v>
      </c>
      <c r="C4" s="7">
        <v>220</v>
      </c>
      <c r="D4" s="7">
        <f>B4-C4</f>
        <v>-1</v>
      </c>
      <c r="E4" s="6">
        <f>IFERROR(D4/C4,0)</f>
        <v>-4.5454545454545452E-3</v>
      </c>
      <c r="F4" s="7">
        <v>230</v>
      </c>
      <c r="G4" s="7">
        <f>B4-F4</f>
        <v>-11</v>
      </c>
      <c r="H4" s="6">
        <f>IFERROR(G4/F4,0)</f>
        <v>-4.7826086956521741E-2</v>
      </c>
    </row>
    <row r="5" spans="1:8" x14ac:dyDescent="0.25">
      <c r="A5" t="s">
        <v>11</v>
      </c>
      <c r="B5" s="8">
        <f>B3/B4</f>
        <v>25.621004566210047</v>
      </c>
      <c r="C5" s="8">
        <f>C3/C4</f>
        <v>24.034545454545455</v>
      </c>
      <c r="D5" s="8">
        <f>B5-C5</f>
        <v>1.5864591116645919</v>
      </c>
      <c r="E5" s="6">
        <f>IFERROR(D5/C5,0)</f>
        <v>6.6007452259287808E-2</v>
      </c>
      <c r="F5" s="8">
        <f>F3/F4</f>
        <v>24.434782608695652</v>
      </c>
      <c r="G5" s="8">
        <f>B5-F5</f>
        <v>1.1862219575143946</v>
      </c>
      <c r="H5" s="6">
        <f>IFERROR(G5/F5,0)</f>
        <v>4.8546450218560633E-2</v>
      </c>
    </row>
    <row r="6" spans="1:8" x14ac:dyDescent="0.25">
      <c r="A6" s="4" t="s">
        <v>12</v>
      </c>
    </row>
    <row r="7" spans="1:8" x14ac:dyDescent="0.25">
      <c r="A7" t="s">
        <v>9</v>
      </c>
      <c r="B7" s="5">
        <v>1334.7</v>
      </c>
      <c r="C7" s="5">
        <v>356.2</v>
      </c>
      <c r="D7" s="5">
        <f>B7-C7</f>
        <v>978.5</v>
      </c>
      <c r="E7" s="6">
        <f>IFERROR(D7/C7,0)</f>
        <v>2.7470522178551375</v>
      </c>
      <c r="F7" s="5">
        <v>1350</v>
      </c>
      <c r="G7" s="5">
        <f>B7-F7</f>
        <v>-15.299999999999955</v>
      </c>
      <c r="H7" s="6">
        <f>IFERROR(G7/F7,0)</f>
        <v>-1.1333333333333299E-2</v>
      </c>
    </row>
    <row r="8" spans="1:8" x14ac:dyDescent="0.25">
      <c r="A8" t="s">
        <v>10</v>
      </c>
      <c r="B8" s="7">
        <v>65</v>
      </c>
      <c r="C8" s="7">
        <v>17</v>
      </c>
      <c r="D8" s="7">
        <f>B8-C8</f>
        <v>48</v>
      </c>
      <c r="E8" s="6">
        <f>IFERROR(D8/C8,0)</f>
        <v>2.8235294117647061</v>
      </c>
      <c r="F8" s="7">
        <v>64</v>
      </c>
      <c r="G8" s="7">
        <f>B8-F8</f>
        <v>1</v>
      </c>
      <c r="H8" s="6">
        <f>IFERROR(G8/F8,0)</f>
        <v>1.5625E-2</v>
      </c>
    </row>
    <row r="9" spans="1:8" x14ac:dyDescent="0.25">
      <c r="A9" t="s">
        <v>11</v>
      </c>
      <c r="B9" s="8">
        <f>B7/B8</f>
        <v>20.533846153846156</v>
      </c>
      <c r="C9" s="8">
        <f>C7/C8</f>
        <v>20.952941176470588</v>
      </c>
      <c r="D9" s="8">
        <f>B9-C9</f>
        <v>-0.41909502262443254</v>
      </c>
      <c r="E9" s="6">
        <f>IFERROR(D9/C9,0)</f>
        <v>-2.0001727637887011E-2</v>
      </c>
      <c r="F9" s="8">
        <f>F7/F8</f>
        <v>21.09375</v>
      </c>
      <c r="G9" s="8">
        <f>B9-F9</f>
        <v>-0.55990384615384414</v>
      </c>
      <c r="H9" s="6">
        <f>IFERROR(G9/F9,0)</f>
        <v>-2.6543589743589648E-2</v>
      </c>
    </row>
    <row r="10" spans="1:8" x14ac:dyDescent="0.25">
      <c r="A10" s="4" t="s">
        <v>13</v>
      </c>
    </row>
    <row r="11" spans="1:8" x14ac:dyDescent="0.25">
      <c r="A11" t="s">
        <v>9</v>
      </c>
      <c r="B11" s="5">
        <f>SUM(B3,B7)</f>
        <v>6945.7</v>
      </c>
      <c r="C11" s="5">
        <f>SUM(C3,C7)</f>
        <v>5643.8</v>
      </c>
      <c r="D11" s="5">
        <f>B11-C11</f>
        <v>1301.8999999999996</v>
      </c>
      <c r="E11" s="6">
        <f>IFERROR(D11/C11,0)</f>
        <v>0.23067791204507593</v>
      </c>
      <c r="F11" s="5">
        <f>SUM(F3,F7)</f>
        <v>6970</v>
      </c>
      <c r="G11" s="5">
        <f>B11-F11</f>
        <v>-24.300000000000182</v>
      </c>
      <c r="H11" s="6">
        <f>IFERROR(G11/F11,0)</f>
        <v>-3.4863701578192515E-3</v>
      </c>
    </row>
    <row r="12" spans="1:8" x14ac:dyDescent="0.25">
      <c r="A12" t="s">
        <v>10</v>
      </c>
      <c r="B12" s="7">
        <f>SUM(B4,B8)</f>
        <v>284</v>
      </c>
      <c r="C12" s="7">
        <f>SUM(C4,C8)</f>
        <v>237</v>
      </c>
      <c r="D12" s="7">
        <f>B12-C12</f>
        <v>47</v>
      </c>
      <c r="E12" s="6">
        <f>IFERROR(D12/C12,0)</f>
        <v>0.19831223628691982</v>
      </c>
      <c r="F12" s="7">
        <f>SUM(F4,F8)</f>
        <v>294</v>
      </c>
      <c r="G12" s="7">
        <f>B12-F12</f>
        <v>-10</v>
      </c>
      <c r="H12" s="6">
        <f>IFERROR(G12/F12,0)</f>
        <v>-3.4013605442176874E-2</v>
      </c>
    </row>
    <row r="13" spans="1:8" x14ac:dyDescent="0.25">
      <c r="A13" t="s">
        <v>11</v>
      </c>
      <c r="B13" s="8">
        <f>B11/B12</f>
        <v>24.456690140845069</v>
      </c>
      <c r="C13" s="8">
        <f>C11/C12</f>
        <v>23.813502109704643</v>
      </c>
      <c r="D13" s="8">
        <f>B13-C13</f>
        <v>0.64318803114042566</v>
      </c>
      <c r="E13" s="6">
        <f>IFERROR(D13/C13,0)</f>
        <v>2.7009384347475261E-2</v>
      </c>
      <c r="F13" s="8">
        <f>F11/F12</f>
        <v>23.707482993197278</v>
      </c>
      <c r="G13" s="8">
        <f>B13-F13</f>
        <v>0.74920714764779106</v>
      </c>
      <c r="H13" s="6">
        <f>IFERROR(G13/F13,0)</f>
        <v>3.160213793521529E-2</v>
      </c>
    </row>
  </sheetData>
  <conditionalFormatting sqref="D3:E5 G3:H5">
    <cfRule type="expression" dxfId="31" priority="7">
      <formula>AND(D3&lt;&gt;"N/A",D3&lt;0)</formula>
    </cfRule>
    <cfRule type="expression" dxfId="30" priority="8">
      <formula>AND(D3&lt;&gt;"N/A",D3&gt;0)</formula>
    </cfRule>
  </conditionalFormatting>
  <conditionalFormatting sqref="D7:E9 G7:H9">
    <cfRule type="expression" dxfId="29" priority="5">
      <formula>AND(D7&lt;&gt;"N/A",D7&lt;0)</formula>
    </cfRule>
    <cfRule type="expression" dxfId="28" priority="6">
      <formula>AND(D7&lt;&gt;"N/A",D7&gt;0)</formula>
    </cfRule>
  </conditionalFormatting>
  <conditionalFormatting sqref="D11:E13 G11:H13">
    <cfRule type="expression" dxfId="27" priority="3">
      <formula>AND(D11&lt;&gt;"N/A",D11&lt;0)</formula>
    </cfRule>
    <cfRule type="expression" dxfId="26" priority="4">
      <formula>AND(D11&lt;&gt;"N/A",D11&gt;0)</formula>
    </cfRule>
  </conditionalFormatting>
  <conditionalFormatting sqref="A2:H13">
    <cfRule type="expression" dxfId="25" priority="1">
      <formula>AND($A$1&lt;&gt;"Review",MOD(SUBTOTAL(3,$A$1:$A2),2)=0)</formula>
    </cfRule>
    <cfRule type="expression" dxfId="24" priority="2">
      <formula>AND(UPPER($A$1)&lt;&gt;"REVIEW",MOD(SUBTOTAL(3,$A$1:$A2),2)=1)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3"/>
  <sheetViews>
    <sheetView workbookViewId="0"/>
  </sheetViews>
  <sheetFormatPr defaultRowHeight="15" x14ac:dyDescent="0.25"/>
  <cols>
    <col min="1" max="1" width="17" customWidth="1"/>
    <col min="2" max="3" width="10.5703125" bestFit="1" customWidth="1"/>
    <col min="4" max="4" width="9.5703125" bestFit="1" customWidth="1"/>
    <col min="6" max="6" width="10.5703125" bestFit="1" customWidth="1"/>
  </cols>
  <sheetData>
    <row r="1" spans="1:8" x14ac:dyDescent="0.25">
      <c r="A1" s="2"/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5</v>
      </c>
      <c r="H1" s="3" t="s">
        <v>6</v>
      </c>
    </row>
    <row r="2" spans="1:8" x14ac:dyDescent="0.25">
      <c r="A2" s="4" t="s">
        <v>8</v>
      </c>
    </row>
    <row r="3" spans="1:8" x14ac:dyDescent="0.25">
      <c r="A3" t="s">
        <v>9</v>
      </c>
      <c r="B3" s="5">
        <v>5666</v>
      </c>
      <c r="C3" s="5">
        <v>5287.6</v>
      </c>
      <c r="D3" s="5">
        <f>B3-C3</f>
        <v>378.39999999999964</v>
      </c>
      <c r="E3" s="6">
        <f>IFERROR(D3/C3,0)</f>
        <v>7.1563658370527194E-2</v>
      </c>
      <c r="F3" s="5">
        <v>5620</v>
      </c>
      <c r="G3" s="5">
        <f>B3-F3</f>
        <v>46</v>
      </c>
      <c r="H3" s="6">
        <f>IFERROR(G3/F3,0)</f>
        <v>8.1850533807829185E-3</v>
      </c>
    </row>
    <row r="4" spans="1:8" x14ac:dyDescent="0.25">
      <c r="A4" t="s">
        <v>10</v>
      </c>
      <c r="B4" s="7">
        <v>254</v>
      </c>
      <c r="C4" s="7">
        <v>220</v>
      </c>
      <c r="D4" s="7">
        <f>B4-C4</f>
        <v>34</v>
      </c>
      <c r="E4" s="6">
        <f>IFERROR(D4/C4,0)</f>
        <v>0.15454545454545454</v>
      </c>
      <c r="F4" s="7">
        <v>230</v>
      </c>
      <c r="G4" s="7">
        <f>B4-F4</f>
        <v>24</v>
      </c>
      <c r="H4" s="6">
        <f>IFERROR(G4/F4,0)</f>
        <v>0.10434782608695652</v>
      </c>
    </row>
    <row r="5" spans="1:8" x14ac:dyDescent="0.25">
      <c r="A5" t="s">
        <v>11</v>
      </c>
      <c r="B5" s="8">
        <f>B3/B4</f>
        <v>22.30708661417323</v>
      </c>
      <c r="C5" s="8">
        <f>C3/C4</f>
        <v>24.034545454545455</v>
      </c>
      <c r="D5" s="8">
        <f>B5-C5</f>
        <v>-1.7274588403722255</v>
      </c>
      <c r="E5" s="6">
        <f>IFERROR(D5/C5,0)</f>
        <v>-7.1873996686944858E-2</v>
      </c>
      <c r="F5" s="8">
        <f>F3/F4</f>
        <v>24.434782608695652</v>
      </c>
      <c r="G5" s="8">
        <f>B5-F5</f>
        <v>-2.1276959945224228</v>
      </c>
      <c r="H5" s="6">
        <f>IFERROR(G5/F5,0)</f>
        <v>-8.7076526466220147E-2</v>
      </c>
    </row>
    <row r="6" spans="1:8" x14ac:dyDescent="0.25">
      <c r="A6" s="4" t="s">
        <v>12</v>
      </c>
    </row>
    <row r="7" spans="1:8" x14ac:dyDescent="0.25">
      <c r="A7" t="s">
        <v>9</v>
      </c>
      <c r="B7" s="5">
        <v>1334.7</v>
      </c>
      <c r="C7" s="5">
        <v>356.2</v>
      </c>
      <c r="D7" s="5">
        <f>B7-C7</f>
        <v>978.5</v>
      </c>
      <c r="E7" s="6">
        <f>IFERROR(D7/C7,0)</f>
        <v>2.7470522178551375</v>
      </c>
      <c r="F7" s="5">
        <v>1350</v>
      </c>
      <c r="G7" s="5">
        <f>B7-F7</f>
        <v>-15.299999999999955</v>
      </c>
      <c r="H7" s="6">
        <f>IFERROR(G7/F7,0)</f>
        <v>-1.1333333333333299E-2</v>
      </c>
    </row>
    <row r="8" spans="1:8" x14ac:dyDescent="0.25">
      <c r="A8" t="s">
        <v>10</v>
      </c>
      <c r="B8" s="7">
        <v>65</v>
      </c>
      <c r="C8" s="7">
        <v>17</v>
      </c>
      <c r="D8" s="7">
        <f>B8-C8</f>
        <v>48</v>
      </c>
      <c r="E8" s="6">
        <f>IFERROR(D8/C8,0)</f>
        <v>2.8235294117647061</v>
      </c>
      <c r="F8" s="7">
        <v>64</v>
      </c>
      <c r="G8" s="7">
        <f>B8-F8</f>
        <v>1</v>
      </c>
      <c r="H8" s="6">
        <f>IFERROR(G8/F8,0)</f>
        <v>1.5625E-2</v>
      </c>
    </row>
    <row r="9" spans="1:8" x14ac:dyDescent="0.25">
      <c r="A9" t="s">
        <v>11</v>
      </c>
      <c r="B9" s="8">
        <f>B7/B8</f>
        <v>20.533846153846156</v>
      </c>
      <c r="C9" s="8">
        <f>C7/C8</f>
        <v>20.952941176470588</v>
      </c>
      <c r="D9" s="8">
        <f>B9-C9</f>
        <v>-0.41909502262443254</v>
      </c>
      <c r="E9" s="6">
        <f>IFERROR(D9/C9,0)</f>
        <v>-2.0001727637887011E-2</v>
      </c>
      <c r="F9" s="8">
        <f>F7/F8</f>
        <v>21.09375</v>
      </c>
      <c r="G9" s="8">
        <f>B9-F9</f>
        <v>-0.55990384615384414</v>
      </c>
      <c r="H9" s="6">
        <f>IFERROR(G9/F9,0)</f>
        <v>-2.6543589743589648E-2</v>
      </c>
    </row>
    <row r="10" spans="1:8" x14ac:dyDescent="0.25">
      <c r="A10" s="4" t="s">
        <v>13</v>
      </c>
    </row>
    <row r="11" spans="1:8" x14ac:dyDescent="0.25">
      <c r="A11" t="s">
        <v>9</v>
      </c>
      <c r="B11" s="5">
        <f>SUM(B3,B7)</f>
        <v>7000.7</v>
      </c>
      <c r="C11" s="5">
        <f>SUM(C3,C7)</f>
        <v>5643.8</v>
      </c>
      <c r="D11" s="5">
        <f>B11-C11</f>
        <v>1356.8999999999996</v>
      </c>
      <c r="E11" s="6">
        <f>IFERROR(D11/C11,0)</f>
        <v>0.24042311917502385</v>
      </c>
      <c r="F11" s="5">
        <f>SUM(F3,F7)</f>
        <v>6970</v>
      </c>
      <c r="G11" s="5">
        <f>B11-F11</f>
        <v>30.699999999999818</v>
      </c>
      <c r="H11" s="6">
        <f>IFERROR(G11/F11,0)</f>
        <v>4.4045911047345503E-3</v>
      </c>
    </row>
    <row r="12" spans="1:8" x14ac:dyDescent="0.25">
      <c r="A12" t="s">
        <v>10</v>
      </c>
      <c r="B12" s="7">
        <f>SUM(B4,B8)</f>
        <v>319</v>
      </c>
      <c r="C12" s="7">
        <f>SUM(C4,C8)</f>
        <v>237</v>
      </c>
      <c r="D12" s="7">
        <f>B12-C12</f>
        <v>82</v>
      </c>
      <c r="E12" s="6">
        <f>IFERROR(D12/C12,0)</f>
        <v>0.34599156118143459</v>
      </c>
      <c r="F12" s="7">
        <f>SUM(F4,F8)</f>
        <v>294</v>
      </c>
      <c r="G12" s="7">
        <f>B12-F12</f>
        <v>25</v>
      </c>
      <c r="H12" s="6">
        <f>IFERROR(G12/F12,0)</f>
        <v>8.5034013605442174E-2</v>
      </c>
    </row>
    <row r="13" spans="1:8" x14ac:dyDescent="0.25">
      <c r="A13" t="s">
        <v>11</v>
      </c>
      <c r="B13" s="8">
        <f>B11/B12</f>
        <v>21.945768025078369</v>
      </c>
      <c r="C13" s="8">
        <f>C11/C12</f>
        <v>23.813502109704643</v>
      </c>
      <c r="D13" s="8">
        <f>B13-C13</f>
        <v>-1.8677340846262744</v>
      </c>
      <c r="E13" s="6">
        <f>IFERROR(D13/C13,0)</f>
        <v>-7.8431726506330304E-2</v>
      </c>
      <c r="F13" s="8">
        <f>F11/F12</f>
        <v>23.707482993197278</v>
      </c>
      <c r="G13" s="8">
        <f>B13-F13</f>
        <v>-1.761714968118909</v>
      </c>
      <c r="H13" s="6">
        <f>IFERROR(G13/F13,0)</f>
        <v>-7.4310502242031465E-2</v>
      </c>
    </row>
  </sheetData>
  <conditionalFormatting sqref="D3:E5 G3:H5">
    <cfRule type="expression" dxfId="23" priority="7">
      <formula>AND(D3&lt;&gt;"N/A",D3&lt;0)</formula>
    </cfRule>
    <cfRule type="expression" dxfId="22" priority="8">
      <formula>AND(D3&lt;&gt;"N/A",D3&gt;0)</formula>
    </cfRule>
  </conditionalFormatting>
  <conditionalFormatting sqref="D7:E9 G7:H9">
    <cfRule type="expression" dxfId="21" priority="5">
      <formula>AND(D7&lt;&gt;"N/A",D7&lt;0)</formula>
    </cfRule>
    <cfRule type="expression" dxfId="20" priority="6">
      <formula>AND(D7&lt;&gt;"N/A",D7&gt;0)</formula>
    </cfRule>
  </conditionalFormatting>
  <conditionalFormatting sqref="D11:E13 G11:H13">
    <cfRule type="expression" dxfId="19" priority="3">
      <formula>AND(D11&lt;&gt;"N/A",D11&lt;0)</formula>
    </cfRule>
    <cfRule type="expression" dxfId="18" priority="4">
      <formula>AND(D11&lt;&gt;"N/A",D11&gt;0)</formula>
    </cfRule>
  </conditionalFormatting>
  <conditionalFormatting sqref="A2:H13">
    <cfRule type="expression" dxfId="17" priority="1">
      <formula>AND($A$1&lt;&gt;"Review",MOD(SUBTOTAL(3,$A$1:$A2),2)=0)</formula>
    </cfRule>
    <cfRule type="expression" dxfId="16" priority="2">
      <formula>AND(UPPER($A$1)&lt;&gt;"REVIEW",MOD(SUBTOTAL(3,$A$1:$A2),2)=1)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001 COPY</vt:lpstr>
      <vt:lpstr>001</vt:lpstr>
      <vt:lpstr>002</vt:lpstr>
      <vt:lpstr>003</vt:lpstr>
      <vt:lpstr>004</vt:lpstr>
      <vt:lpstr>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jeter_000</dc:creator>
  <cp:lastModifiedBy>jeter_000</cp:lastModifiedBy>
  <dcterms:created xsi:type="dcterms:W3CDTF">2018-03-01T03:49:42Z</dcterms:created>
  <dcterms:modified xsi:type="dcterms:W3CDTF">2018-08-04T04:15:58Z</dcterms:modified>
</cp:coreProperties>
</file>